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8385" activeTab="0"/>
  </bookViews>
  <sheets>
    <sheet name="Malice  - przedmiar - 3,5 m" sheetId="1" r:id="rId1"/>
  </sheets>
  <definedNames/>
  <calcPr fullCalcOnLoad="1"/>
</workbook>
</file>

<file path=xl/sharedStrings.xml><?xml version="1.0" encoding="utf-8"?>
<sst xmlns="http://schemas.openxmlformats.org/spreadsheetml/2006/main" count="73" uniqueCount="46">
  <si>
    <t>Lp.</t>
  </si>
  <si>
    <t>Podstawa</t>
  </si>
  <si>
    <t>Opis, lokalizacja i wyliczenie</t>
  </si>
  <si>
    <t>Jm.</t>
  </si>
  <si>
    <t>Ilości składowe</t>
  </si>
  <si>
    <t>Razem</t>
  </si>
  <si>
    <t>E1</t>
  </si>
  <si>
    <t>CPV 45100000-8</t>
  </si>
  <si>
    <t>Przygotowanie terenu pod budowę</t>
  </si>
  <si>
    <t>D-01.01.01</t>
  </si>
  <si>
    <t>Odtworzenie trasy i punktów wysokościowych przy liniowych robotach ziemnych (drogi) w terenie pagórkowatym wraz z inwentaryzacją powykonawczą</t>
  </si>
  <si>
    <t>km</t>
  </si>
  <si>
    <t>W1</t>
  </si>
  <si>
    <t>D-02.01.01</t>
  </si>
  <si>
    <t>m3</t>
  </si>
  <si>
    <t>E2</t>
  </si>
  <si>
    <t>CPV 45200000-9</t>
  </si>
  <si>
    <t>Roboty budowlane w zakresie wznoszenia kompletnych obiektów budowlanych lub ich części oraz roboty w zakresie inżynierii lądowej i wodnej</t>
  </si>
  <si>
    <t>D-04.01.01</t>
  </si>
  <si>
    <t>Profilowanie i zageszczenie podłoża pod warstwy konstrukcyjne nawierzchni wykonane mechanicznie w gruncie kat. II-IV</t>
  </si>
  <si>
    <t>m2</t>
  </si>
  <si>
    <t>D-04.02.01</t>
  </si>
  <si>
    <t>D-04.04.02</t>
  </si>
  <si>
    <t>D-04.08.05</t>
  </si>
  <si>
    <t>Wyrównanie podbudowy kruszywem łamanym stabilizowanym mechanicznie o uziarnieniu 4-63 mm, grubość warstwy po zagęszczeniu śr. 15 cm</t>
  </si>
  <si>
    <t>D-04.08.01</t>
  </si>
  <si>
    <t>Wyrównanie istniejącej nawierzchni mieszanką grysowo-żwirową w ilości średnio 50 kg/m2</t>
  </si>
  <si>
    <t>t</t>
  </si>
  <si>
    <t>D-05.03.05</t>
  </si>
  <si>
    <t>Wykonanie warstwy ścieralnej z mieszanki asfaltowej grysowo-żwirowej, grubość warstwy po zagęszczeniu 4 cm</t>
  </si>
  <si>
    <t>D-06.03.01</t>
  </si>
  <si>
    <t>Lokalne uzupełnienie poboczy gruntem rodzimym, rozścielenie i zagęszczenie gruntu ręcznie</t>
  </si>
  <si>
    <t>Wykonanie podbudowy z kruszywa łamanego stabilizowanego mechanicznie o uziarnieniu 4-31,5 mm, w-wa górna, grubość warstwy po zagęszczeniu 10 cm - pobocze</t>
  </si>
  <si>
    <t>Kosztorys wykonano za pomocą programu SEKO</t>
  </si>
  <si>
    <t>OWEOB "Promocja" Sp. z o.o.</t>
  </si>
  <si>
    <t xml:space="preserve">Wykonanie wykopów mech. w gruncie kat. III-IV z transp. urobku na nasyp samoch. na odl. do 5 km wraz z zagęszcze. gruntów w nasypie i zwilżeniem w miarę potrzeby warstw zagęszcz. wodą - KORYTOWANIE </t>
  </si>
  <si>
    <t xml:space="preserve">Wykonanie i zagęszczanie mechanicznie warstwy z piasku w korycie lub na całej szerokości drogi, grubość warstwy 15 cm </t>
  </si>
  <si>
    <t xml:space="preserve">Wykonanie podbudowy z kruszywa łamanego stab. mech. 4-63 mm, grubość warstwy po zagęszczeniu 20 cm </t>
  </si>
  <si>
    <t>2*(650)*0,5*0,11</t>
  </si>
  <si>
    <t>(650)*2*0,5</t>
  </si>
  <si>
    <t>(350)*3,5+300*3+(650)*2*0,5</t>
  </si>
  <si>
    <t>((350)*3,58+300*3,08)*2,5*0,02</t>
  </si>
  <si>
    <t>(350)*3,5+300*3</t>
  </si>
  <si>
    <t>(50)*3,38*0,15</t>
  </si>
  <si>
    <t>(50)*3,38</t>
  </si>
  <si>
    <t>((600)*3,88)*0,15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</si>
</sst>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"/>
      <family val="0"/>
    </font>
    <font>
      <u val="single"/>
      <sz val="10"/>
      <color indexed="12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8" fillId="20" borderId="1" applyNumberFormat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20" borderId="2" xfId="0" applyFont="1" applyFill="1" applyBorder="1" applyAlignment="1">
      <alignment horizontal="center" vertical="top" wrapText="1"/>
    </xf>
    <xf numFmtId="0" fontId="0" fillId="24" borderId="0" xfId="0" applyFill="1" applyAlignment="1">
      <alignment/>
    </xf>
    <xf numFmtId="0" fontId="3" fillId="25" borderId="2" xfId="0" applyFont="1" applyFill="1" applyBorder="1" applyAlignment="1">
      <alignment horizontal="left" vertical="top" wrapText="1"/>
    </xf>
    <xf numFmtId="0" fontId="3" fillId="25" borderId="2" xfId="0" applyFont="1" applyFill="1" applyBorder="1" applyAlignment="1">
      <alignment horizontal="center" vertical="top" wrapText="1"/>
    </xf>
    <xf numFmtId="0" fontId="3" fillId="25" borderId="2" xfId="0" applyFont="1" applyFill="1" applyBorder="1" applyAlignment="1">
      <alignment horizontal="right" vertical="top" wrapText="1"/>
    </xf>
    <xf numFmtId="0" fontId="2" fillId="25" borderId="10" xfId="0" applyFont="1" applyFill="1" applyBorder="1" applyAlignment="1">
      <alignment horizontal="left" vertical="top" wrapText="1"/>
    </xf>
    <xf numFmtId="0" fontId="2" fillId="25" borderId="10" xfId="0" applyFont="1" applyFill="1" applyBorder="1" applyAlignment="1">
      <alignment horizontal="center" vertical="top" wrapText="1"/>
    </xf>
    <xf numFmtId="0" fontId="2" fillId="25" borderId="10" xfId="0" applyFont="1" applyFill="1" applyBorder="1" applyAlignment="1">
      <alignment horizontal="right" vertical="top" wrapText="1"/>
    </xf>
    <xf numFmtId="0" fontId="4" fillId="24" borderId="2" xfId="0" applyFont="1" applyFill="1" applyBorder="1" applyAlignment="1">
      <alignment horizontal="left" vertical="top" wrapText="1"/>
    </xf>
    <xf numFmtId="0" fontId="4" fillId="24" borderId="2" xfId="0" applyFont="1" applyFill="1" applyBorder="1" applyAlignment="1">
      <alignment horizontal="center" vertical="top" wrapText="1"/>
    </xf>
    <xf numFmtId="0" fontId="4" fillId="24" borderId="2" xfId="0" applyFont="1" applyFill="1" applyBorder="1" applyAlignment="1">
      <alignment horizontal="right" vertical="top" wrapText="1"/>
    </xf>
    <xf numFmtId="164" fontId="4" fillId="24" borderId="2" xfId="0" applyNumberFormat="1" applyFont="1" applyFill="1" applyBorder="1" applyAlignment="1">
      <alignment horizontal="right" vertical="top" wrapText="1"/>
    </xf>
    <xf numFmtId="0" fontId="2" fillId="24" borderId="10" xfId="0" applyFont="1" applyFill="1" applyBorder="1" applyAlignment="1">
      <alignment horizontal="left" vertical="top" wrapText="1"/>
    </xf>
    <xf numFmtId="164" fontId="2" fillId="24" borderId="10" xfId="0" applyNumberFormat="1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center" vertical="top" wrapText="1"/>
    </xf>
    <xf numFmtId="164" fontId="2" fillId="24" borderId="10" xfId="0" applyNumberFormat="1" applyFont="1" applyFill="1" applyBorder="1" applyAlignment="1">
      <alignment horizontal="right" vertical="top" wrapText="1"/>
    </xf>
    <xf numFmtId="0" fontId="2" fillId="24" borderId="10" xfId="0" applyFont="1" applyFill="1" applyBorder="1" applyAlignment="1">
      <alignment horizontal="right" vertical="top" wrapText="1"/>
    </xf>
    <xf numFmtId="4" fontId="4" fillId="24" borderId="2" xfId="0" applyNumberFormat="1" applyFont="1" applyFill="1" applyBorder="1" applyAlignment="1">
      <alignment horizontal="right" vertical="top" wrapText="1"/>
    </xf>
    <xf numFmtId="0" fontId="2" fillId="24" borderId="11" xfId="0" applyFont="1" applyFill="1" applyBorder="1" applyAlignment="1">
      <alignment horizontal="left" vertical="top" wrapText="1"/>
    </xf>
    <xf numFmtId="4" fontId="2" fillId="24" borderId="11" xfId="0" applyNumberFormat="1" applyFont="1" applyFill="1" applyBorder="1" applyAlignment="1">
      <alignment horizontal="left" vertical="top" wrapText="1"/>
    </xf>
    <xf numFmtId="0" fontId="2" fillId="24" borderId="11" xfId="0" applyFont="1" applyFill="1" applyBorder="1" applyAlignment="1">
      <alignment horizontal="center" vertical="top" wrapText="1"/>
    </xf>
    <xf numFmtId="4" fontId="2" fillId="24" borderId="11" xfId="0" applyNumberFormat="1" applyFont="1" applyFill="1" applyBorder="1" applyAlignment="1">
      <alignment horizontal="right" vertical="top" wrapText="1"/>
    </xf>
    <xf numFmtId="4" fontId="2" fillId="24" borderId="10" xfId="0" applyNumberFormat="1" applyFont="1" applyFill="1" applyBorder="1" applyAlignment="1">
      <alignment horizontal="right" vertical="top" wrapText="1"/>
    </xf>
    <xf numFmtId="4" fontId="2" fillId="24" borderId="10" xfId="0" applyNumberFormat="1" applyFont="1" applyFill="1" applyBorder="1" applyAlignment="1">
      <alignment horizontal="left" vertical="top" wrapText="1"/>
    </xf>
    <xf numFmtId="0" fontId="2" fillId="24" borderId="12" xfId="0" applyFont="1" applyFill="1" applyBorder="1" applyAlignment="1">
      <alignment horizontal="left" vertical="top" wrapText="1"/>
    </xf>
    <xf numFmtId="0" fontId="2" fillId="24" borderId="13" xfId="0" applyFont="1" applyFill="1" applyBorder="1" applyAlignment="1">
      <alignment horizontal="left" vertical="top" wrapText="1"/>
    </xf>
    <xf numFmtId="4" fontId="2" fillId="24" borderId="13" xfId="0" applyNumberFormat="1" applyFont="1" applyFill="1" applyBorder="1" applyAlignment="1">
      <alignment horizontal="left" vertical="top" wrapText="1"/>
    </xf>
    <xf numFmtId="0" fontId="2" fillId="24" borderId="13" xfId="0" applyFont="1" applyFill="1" applyBorder="1" applyAlignment="1">
      <alignment horizontal="center" vertical="top" wrapText="1"/>
    </xf>
    <xf numFmtId="4" fontId="2" fillId="24" borderId="13" xfId="0" applyNumberFormat="1" applyFont="1" applyFill="1" applyBorder="1" applyAlignment="1">
      <alignment horizontal="right" vertical="top" wrapText="1"/>
    </xf>
    <xf numFmtId="0" fontId="2" fillId="24" borderId="13" xfId="0" applyFont="1" applyFill="1" applyBorder="1" applyAlignment="1">
      <alignment horizontal="right" vertical="top" wrapText="1"/>
    </xf>
    <xf numFmtId="4" fontId="4" fillId="24" borderId="0" xfId="0" applyNumberFormat="1" applyFont="1" applyFill="1" applyBorder="1" applyAlignment="1">
      <alignment horizontal="right" vertical="top" wrapText="1"/>
    </xf>
    <xf numFmtId="0" fontId="2" fillId="24" borderId="0" xfId="0" applyFont="1" applyFill="1" applyBorder="1" applyAlignment="1">
      <alignment horizontal="left" vertical="top" wrapText="1"/>
    </xf>
    <xf numFmtId="0" fontId="2" fillId="24" borderId="0" xfId="0" applyFont="1" applyFill="1" applyBorder="1" applyAlignment="1">
      <alignment horizontal="center" vertical="top" wrapText="1"/>
    </xf>
    <xf numFmtId="4" fontId="2" fillId="24" borderId="0" xfId="0" applyNumberFormat="1" applyFont="1" applyFill="1" applyBorder="1" applyAlignment="1">
      <alignment horizontal="right" vertical="top" wrapText="1"/>
    </xf>
    <xf numFmtId="0" fontId="5" fillId="24" borderId="0" xfId="0" applyFont="1" applyFill="1" applyAlignment="1">
      <alignment horizontal="center" wrapText="1"/>
    </xf>
    <xf numFmtId="0" fontId="0" fillId="24" borderId="0" xfId="0" applyFill="1" applyAlignment="1">
      <alignment/>
    </xf>
    <xf numFmtId="0" fontId="6" fillId="24" borderId="0" xfId="44" applyFill="1" applyAlignment="1" applyProtection="1">
      <alignment horizont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kocenbud.pl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showGridLines="0" tabSelected="1" zoomScalePageLayoutView="0" workbookViewId="0" topLeftCell="A1">
      <selection activeCell="H10" sqref="H10"/>
    </sheetView>
  </sheetViews>
  <sheetFormatPr defaultColWidth="9.140625" defaultRowHeight="12.75"/>
  <cols>
    <col min="1" max="1" width="6.57421875" style="2" customWidth="1"/>
    <col min="2" max="2" width="15.57421875" style="2" customWidth="1"/>
    <col min="3" max="3" width="62.8515625" style="2" customWidth="1"/>
    <col min="4" max="4" width="5.8515625" style="2" customWidth="1"/>
    <col min="5" max="5" width="16.28125" style="2" customWidth="1"/>
    <col min="6" max="6" width="10.140625" style="2" customWidth="1"/>
    <col min="7" max="16384" width="9.140625" style="2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1">
        <v>1</v>
      </c>
      <c r="B2" s="1">
        <v>2</v>
      </c>
      <c r="C2" s="1">
        <v>3</v>
      </c>
      <c r="D2" s="1">
        <v>4</v>
      </c>
      <c r="E2" s="1">
        <v>5</v>
      </c>
      <c r="F2" s="1">
        <v>6</v>
      </c>
    </row>
    <row r="3" spans="1:6" ht="12.75">
      <c r="A3" s="3" t="s">
        <v>6</v>
      </c>
      <c r="B3" s="3" t="s">
        <v>7</v>
      </c>
      <c r="C3" s="3" t="s">
        <v>8</v>
      </c>
      <c r="D3" s="4"/>
      <c r="E3" s="5"/>
      <c r="F3" s="5"/>
    </row>
    <row r="4" spans="1:6" ht="12.75">
      <c r="A4" s="6"/>
      <c r="B4" s="6"/>
      <c r="C4" s="6"/>
      <c r="D4" s="7"/>
      <c r="E4" s="8"/>
      <c r="F4" s="8"/>
    </row>
    <row r="5" spans="1:6" ht="24">
      <c r="A5" s="9">
        <v>1</v>
      </c>
      <c r="B5" s="9" t="s">
        <v>9</v>
      </c>
      <c r="C5" s="9" t="s">
        <v>10</v>
      </c>
      <c r="D5" s="10" t="s">
        <v>11</v>
      </c>
      <c r="E5" s="11"/>
      <c r="F5" s="12">
        <f>E6</f>
        <v>0.65</v>
      </c>
    </row>
    <row r="6" spans="1:6" ht="12.75">
      <c r="A6" s="13"/>
      <c r="B6" s="13" t="s">
        <v>12</v>
      </c>
      <c r="C6" s="14">
        <v>0.65</v>
      </c>
      <c r="D6" s="15" t="s">
        <v>11</v>
      </c>
      <c r="E6" s="16">
        <f>C6</f>
        <v>0.65</v>
      </c>
      <c r="F6" s="17"/>
    </row>
    <row r="7" spans="1:6" ht="36">
      <c r="A7" s="9">
        <v>2</v>
      </c>
      <c r="B7" s="9" t="s">
        <v>13</v>
      </c>
      <c r="C7" s="9" t="s">
        <v>35</v>
      </c>
      <c r="D7" s="10" t="s">
        <v>14</v>
      </c>
      <c r="E7" s="11"/>
      <c r="F7" s="18">
        <f>E8</f>
        <v>25.349999999999998</v>
      </c>
    </row>
    <row r="8" spans="1:6" ht="12.75">
      <c r="A8" s="13"/>
      <c r="B8" s="19" t="s">
        <v>12</v>
      </c>
      <c r="C8" s="20" t="s">
        <v>43</v>
      </c>
      <c r="D8" s="21" t="s">
        <v>14</v>
      </c>
      <c r="E8" s="22">
        <f>(50)*3.38*0.15</f>
        <v>25.349999999999998</v>
      </c>
      <c r="F8" s="23"/>
    </row>
    <row r="9" spans="1:6" ht="25.5">
      <c r="A9" s="3" t="s">
        <v>15</v>
      </c>
      <c r="B9" s="3" t="s">
        <v>16</v>
      </c>
      <c r="C9" s="3" t="s">
        <v>17</v>
      </c>
      <c r="D9" s="4"/>
      <c r="E9" s="5"/>
      <c r="F9" s="5"/>
    </row>
    <row r="10" spans="1:6" ht="12.75">
      <c r="A10" s="6"/>
      <c r="B10" s="6"/>
      <c r="C10" s="6"/>
      <c r="D10" s="7"/>
      <c r="E10" s="8"/>
      <c r="F10" s="8"/>
    </row>
    <row r="11" spans="1:6" ht="24">
      <c r="A11" s="9">
        <v>4</v>
      </c>
      <c r="B11" s="9" t="s">
        <v>18</v>
      </c>
      <c r="C11" s="9" t="s">
        <v>19</v>
      </c>
      <c r="D11" s="10" t="s">
        <v>20</v>
      </c>
      <c r="E11" s="11"/>
      <c r="F11" s="18">
        <f>E12</f>
        <v>2775</v>
      </c>
    </row>
    <row r="12" spans="1:6" ht="12.75">
      <c r="A12" s="13"/>
      <c r="B12" s="19" t="s">
        <v>12</v>
      </c>
      <c r="C12" s="20" t="s">
        <v>40</v>
      </c>
      <c r="D12" s="21" t="s">
        <v>20</v>
      </c>
      <c r="E12" s="22">
        <f>(350)*3.5+300*3+(650)*2*0.5</f>
        <v>2775</v>
      </c>
      <c r="F12" s="23"/>
    </row>
    <row r="13" spans="1:6" ht="24">
      <c r="A13" s="9">
        <v>5</v>
      </c>
      <c r="B13" s="9" t="s">
        <v>21</v>
      </c>
      <c r="C13" s="9" t="s">
        <v>36</v>
      </c>
      <c r="D13" s="10" t="s">
        <v>20</v>
      </c>
      <c r="E13" s="11"/>
      <c r="F13" s="18">
        <f>E14</f>
        <v>169</v>
      </c>
    </row>
    <row r="14" spans="1:6" ht="12.75">
      <c r="A14" s="13"/>
      <c r="B14" s="19" t="s">
        <v>12</v>
      </c>
      <c r="C14" s="20" t="s">
        <v>44</v>
      </c>
      <c r="D14" s="21" t="s">
        <v>20</v>
      </c>
      <c r="E14" s="22">
        <f>(50)*3.38</f>
        <v>169</v>
      </c>
      <c r="F14" s="23"/>
    </row>
    <row r="15" spans="1:6" ht="24">
      <c r="A15" s="9">
        <v>6</v>
      </c>
      <c r="B15" s="9" t="s">
        <v>22</v>
      </c>
      <c r="C15" s="9" t="s">
        <v>37</v>
      </c>
      <c r="D15" s="10" t="s">
        <v>20</v>
      </c>
      <c r="E15" s="11"/>
      <c r="F15" s="18">
        <f>E16</f>
        <v>169</v>
      </c>
    </row>
    <row r="16" spans="1:6" ht="12.75">
      <c r="A16" s="13"/>
      <c r="B16" s="19" t="s">
        <v>12</v>
      </c>
      <c r="C16" s="20" t="s">
        <v>44</v>
      </c>
      <c r="D16" s="21" t="s">
        <v>20</v>
      </c>
      <c r="E16" s="22">
        <f>(50)*3.38</f>
        <v>169</v>
      </c>
      <c r="F16" s="23"/>
    </row>
    <row r="17" spans="1:6" ht="24">
      <c r="A17" s="9">
        <v>7</v>
      </c>
      <c r="B17" s="9" t="s">
        <v>23</v>
      </c>
      <c r="C17" s="9" t="s">
        <v>24</v>
      </c>
      <c r="D17" s="10" t="s">
        <v>14</v>
      </c>
      <c r="E17" s="11"/>
      <c r="F17" s="18">
        <f>E18</f>
        <v>349.2</v>
      </c>
    </row>
    <row r="18" spans="1:6" ht="12.75">
      <c r="A18" s="13"/>
      <c r="B18" s="19" t="s">
        <v>12</v>
      </c>
      <c r="C18" s="20" t="s">
        <v>45</v>
      </c>
      <c r="D18" s="21" t="s">
        <v>14</v>
      </c>
      <c r="E18" s="22">
        <f>((600)*3.88)*0.15</f>
        <v>349.2</v>
      </c>
      <c r="F18" s="23"/>
    </row>
    <row r="19" spans="1:6" ht="24">
      <c r="A19" s="9">
        <v>8</v>
      </c>
      <c r="B19" s="9" t="s">
        <v>25</v>
      </c>
      <c r="C19" s="9" t="s">
        <v>26</v>
      </c>
      <c r="D19" s="10" t="s">
        <v>27</v>
      </c>
      <c r="E19" s="11"/>
      <c r="F19" s="18">
        <f>E20</f>
        <v>108.85000000000001</v>
      </c>
    </row>
    <row r="20" spans="1:6" ht="12.75">
      <c r="A20" s="25"/>
      <c r="B20" s="19" t="s">
        <v>12</v>
      </c>
      <c r="C20" s="20" t="s">
        <v>41</v>
      </c>
      <c r="D20" s="21" t="s">
        <v>27</v>
      </c>
      <c r="E20" s="22">
        <f>((350)*3.58+300*3.08)*2.5*0.02</f>
        <v>108.85000000000001</v>
      </c>
      <c r="F20" s="23"/>
    </row>
    <row r="21" spans="1:6" ht="24">
      <c r="A21" s="9">
        <v>9</v>
      </c>
      <c r="B21" s="9" t="s">
        <v>28</v>
      </c>
      <c r="C21" s="9" t="s">
        <v>29</v>
      </c>
      <c r="D21" s="10" t="s">
        <v>20</v>
      </c>
      <c r="E21" s="11"/>
      <c r="F21" s="18">
        <f>E22</f>
        <v>2125</v>
      </c>
    </row>
    <row r="22" spans="1:6" ht="12.75">
      <c r="A22" s="25"/>
      <c r="B22" s="19" t="s">
        <v>12</v>
      </c>
      <c r="C22" s="20" t="s">
        <v>42</v>
      </c>
      <c r="D22" s="21" t="s">
        <v>20</v>
      </c>
      <c r="E22" s="22">
        <f>(350)*3.5+300*3</f>
        <v>2125</v>
      </c>
      <c r="F22" s="23"/>
    </row>
    <row r="23" spans="1:6" ht="24">
      <c r="A23" s="9">
        <v>10</v>
      </c>
      <c r="B23" s="9" t="s">
        <v>30</v>
      </c>
      <c r="C23" s="9" t="s">
        <v>31</v>
      </c>
      <c r="D23" s="10" t="s">
        <v>14</v>
      </c>
      <c r="E23" s="11"/>
      <c r="F23" s="18">
        <f>E24</f>
        <v>71.5</v>
      </c>
    </row>
    <row r="24" spans="1:6" ht="12.75">
      <c r="A24" s="13"/>
      <c r="B24" s="13" t="s">
        <v>12</v>
      </c>
      <c r="C24" s="24" t="s">
        <v>38</v>
      </c>
      <c r="D24" s="15" t="s">
        <v>14</v>
      </c>
      <c r="E24" s="23">
        <f>2*(650)*0.5*0.11</f>
        <v>71.5</v>
      </c>
      <c r="F24" s="23"/>
    </row>
    <row r="25" spans="1:6" ht="36">
      <c r="A25" s="9">
        <v>11</v>
      </c>
      <c r="B25" s="9" t="s">
        <v>22</v>
      </c>
      <c r="C25" s="9" t="s">
        <v>32</v>
      </c>
      <c r="D25" s="10" t="s">
        <v>20</v>
      </c>
      <c r="E25" s="11"/>
      <c r="F25" s="18">
        <f>E26</f>
        <v>650</v>
      </c>
    </row>
    <row r="26" spans="1:6" ht="12.75">
      <c r="A26" s="26"/>
      <c r="B26" s="26" t="s">
        <v>12</v>
      </c>
      <c r="C26" s="27" t="s">
        <v>39</v>
      </c>
      <c r="D26" s="28" t="s">
        <v>20</v>
      </c>
      <c r="E26" s="29">
        <f>(650)*2*0.5</f>
        <v>650</v>
      </c>
      <c r="F26" s="30"/>
    </row>
    <row r="27" spans="1:6" ht="12.75">
      <c r="A27" s="32"/>
      <c r="B27" s="32"/>
      <c r="C27" s="32"/>
      <c r="D27" s="33"/>
      <c r="E27" s="34"/>
      <c r="F27" s="31"/>
    </row>
    <row r="29" spans="1:6" ht="12.75">
      <c r="A29" s="35" t="s">
        <v>33</v>
      </c>
      <c r="B29" s="36"/>
      <c r="C29" s="36"/>
      <c r="D29" s="36"/>
      <c r="E29" s="36"/>
      <c r="F29" s="36"/>
    </row>
    <row r="30" spans="1:6" ht="12.75" customHeight="1">
      <c r="A30" s="37" t="s">
        <v>34</v>
      </c>
      <c r="B30" s="36"/>
      <c r="C30" s="36"/>
      <c r="D30" s="36"/>
      <c r="E30" s="36"/>
      <c r="F30" s="36"/>
    </row>
  </sheetData>
  <sheetProtection/>
  <mergeCells count="2">
    <mergeCell ref="A29:F29"/>
    <mergeCell ref="A30:F30"/>
  </mergeCells>
  <hyperlinks>
    <hyperlink ref="A30" r:id="rId1" display="http://www.sekocenbud.pl/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headerFooter alignWithMargins="0">
    <oddHeader>&amp;LMalice&amp;CPRZEDMIAR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abc</cp:lastModifiedBy>
  <cp:lastPrinted>2010-07-28T12:00:17Z</cp:lastPrinted>
  <dcterms:created xsi:type="dcterms:W3CDTF">2010-03-31T04:03:36Z</dcterms:created>
  <dcterms:modified xsi:type="dcterms:W3CDTF">2010-07-28T12:00:27Z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